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<sst xmlns="http://schemas.openxmlformats.org/spreadsheetml/2006/main" count="70" uniqueCount="44">
  <si>
    <t xml:space="preserve">Proposed estimate for Scheme for taking  Preventive measures to fight vector born disease at vill ............. under ............................. Gram Panchayat through M.G.N.R.E.G.S.-2018-19 within .................................. P.S</t>
  </si>
  <si>
    <t xml:space="preserve">Scheme Code-    ...............................</t>
  </si>
  <si>
    <r>
      <rPr>
        <b val="true"/>
        <u val="single"/>
        <sz val="12"/>
        <color rgb="FFFF00CC"/>
        <rFont val="Arial"/>
        <family val="2"/>
        <charset val="1"/>
      </rPr>
      <t xml:space="preserve">Sansad</t>
    </r>
    <r>
      <rPr>
        <b val="true"/>
        <sz val="12"/>
        <color rgb="FFFF00CC"/>
        <rFont val="Arial"/>
        <family val="2"/>
        <charset val="1"/>
      </rPr>
      <t xml:space="preserve"> .....................</t>
    </r>
  </si>
  <si>
    <t xml:space="preserve">Co-ordinate:-</t>
  </si>
  <si>
    <t xml:space="preserve">............... , ................</t>
  </si>
  <si>
    <t xml:space="preserve">A</t>
  </si>
  <si>
    <t xml:space="preserve">Wage Part</t>
  </si>
  <si>
    <t xml:space="preserve">i</t>
  </si>
  <si>
    <t xml:space="preserve">Cleaning of surface area of vector prone places including weeds, bushes and small hyacinth or surface dressing of the ground, removing vegetation and equalities from various places of the village.</t>
  </si>
  <si>
    <t xml:space="preserve">Total Area Covered</t>
  </si>
  <si>
    <r>
      <rPr>
        <sz val="12"/>
        <rFont val="Arial"/>
        <family val="2"/>
        <charset val="1"/>
      </rPr>
      <t xml:space="preserve">m</t>
    </r>
    <r>
      <rPr>
        <vertAlign val="superscript"/>
        <sz val="12"/>
        <rFont val="Arial"/>
        <family val="2"/>
        <charset val="1"/>
      </rPr>
      <t xml:space="preserve">2</t>
    </r>
  </si>
  <si>
    <t xml:space="preserve">nos</t>
  </si>
  <si>
    <t xml:space="preserve">ii</t>
  </si>
  <si>
    <t xml:space="preserve">Spreading Bleaching powder on the selective parts of the ground after cleaning where necessary</t>
  </si>
  <si>
    <t xml:space="preserve">Unskilled mandays generated</t>
  </si>
  <si>
    <t xml:space="preserve">L.S.</t>
  </si>
  <si>
    <t xml:space="preserve">iii</t>
  </si>
  <si>
    <t xml:space="preserve">Spreading Lime on the selective parts of the water lodged area or water bodies, drains or channels after cleaning where necessary</t>
  </si>
  <si>
    <t xml:space="preserve">sub total of mandays</t>
  </si>
  <si>
    <t xml:space="preserve">iv</t>
  </si>
  <si>
    <t xml:space="preserve">Unskill mandays for creach helper</t>
  </si>
  <si>
    <t xml:space="preserve">v</t>
  </si>
  <si>
    <t xml:space="preserve">Unskill mandays fordrinking watwr carrier</t>
  </si>
  <si>
    <t xml:space="preserve">Total unskill mandays </t>
  </si>
  <si>
    <t xml:space="preserve">Total unskill mandays Say</t>
  </si>
  <si>
    <t xml:space="preserve">B</t>
  </si>
  <si>
    <t xml:space="preserve">Non-Wage Part</t>
  </si>
  <si>
    <t xml:space="preserve">Semi Skilled labour for Supervision@1ssk/50usk </t>
  </si>
  <si>
    <t xml:space="preserve">Cost of glaves for wearing when spreading  lime or bleaching powder  </t>
  </si>
  <si>
    <t xml:space="preserve">Cost of  Bleaching powder </t>
  </si>
  <si>
    <t xml:space="preserve">Cost of  lime</t>
  </si>
  <si>
    <t xml:space="preserve">vi</t>
  </si>
  <si>
    <t xml:space="preserve">Cost for creche shed</t>
  </si>
  <si>
    <t xml:space="preserve">vii</t>
  </si>
  <si>
    <t xml:space="preserve">Cost for temp. toilet for women</t>
  </si>
  <si>
    <t xml:space="preserve">viii</t>
  </si>
  <si>
    <t xml:space="preserve">Cost of board, first-aid and photo taking</t>
  </si>
  <si>
    <t xml:space="preserve">Total Non-wage cost</t>
  </si>
  <si>
    <t xml:space="preserve">Total project cost</t>
  </si>
  <si>
    <t xml:space="preserve">prepared by</t>
  </si>
  <si>
    <t xml:space="preserve">Sign Prodhan</t>
  </si>
  <si>
    <t xml:space="preserve">...................... G.P.</t>
  </si>
  <si>
    <t xml:space="preserve">Vetted Upto Rs.</t>
  </si>
  <si>
    <t xml:space="preserve">vetted by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</si>
</sst>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&quot;Rs.&quot;#,##0.00\ "/>
    <numFmt numFmtId="167" formatCode="0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u val="single"/>
      <sz val="14"/>
      <color rgb="FF0E9B33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FF00CC"/>
      <name val="Arial"/>
      <family val="2"/>
      <charset val="1"/>
    </font>
    <font>
      <b val="true"/>
      <u val="single"/>
      <sz val="12"/>
      <color rgb="FFFF00CC"/>
      <name val="Arial"/>
      <family val="2"/>
      <charset val="1"/>
    </font>
    <font>
      <sz val="11"/>
      <name val="Arial"/>
      <family val="2"/>
      <charset val="1"/>
    </font>
    <font>
      <b val="true"/>
      <u val="single"/>
      <sz val="12"/>
      <name val="Arial"/>
      <family val="2"/>
      <charset val="1"/>
    </font>
    <font>
      <vertAlign val="superscript"/>
      <sz val="12"/>
      <name val="Arial"/>
      <family val="2"/>
      <charset val="1"/>
    </font>
    <font>
      <sz val="12"/>
      <color rgb="FF3333FF"/>
      <name val="Arial"/>
      <family val="2"/>
      <charset val="1"/>
    </font>
    <font>
      <sz val="12"/>
      <color rgb="FF0000FF"/>
      <name val="Arial"/>
      <family val="2"/>
      <charset val="1"/>
    </font>
    <font>
      <b val="true"/>
      <sz val="12"/>
      <color rgb="FF0000FF"/>
      <name val="Arial"/>
      <family val="2"/>
      <charset val="1"/>
    </font>
    <font>
      <sz val="12"/>
      <color rgb="FFFF00CC"/>
      <name val="Arial"/>
      <family val="2"/>
      <charset val="1"/>
    </font>
    <font>
      <b val="true"/>
      <u val="single"/>
      <sz val="9"/>
      <name val="Calibri"/>
      <family val="2"/>
      <charset val="1"/>
    </font>
    <font>
      <sz val="9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6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6" fontId="1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CC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E9B33"/>
      <rgbColor rgb="FF003300"/>
      <rgbColor rgb="FF333300"/>
      <rgbColor rgb="FF993300"/>
      <rgbColor rgb="FF993366"/>
      <rgbColor rgb="FF3333FF"/>
      <rgbColor rgb="FF3136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8"/>
  <sheetViews>
    <sheetView windowProtection="false"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Q37" activeCellId="0" sqref="Q37"/>
    </sheetView>
  </sheetViews>
  <sheetFormatPr defaultRowHeight="12.8"/>
  <cols>
    <col collapsed="false" hidden="false" max="1" min="1" style="1" width="6.3469387755102"/>
    <col collapsed="false" hidden="false" max="6" min="2" style="1" width="11.0714285714286"/>
    <col collapsed="false" hidden="false" max="7" min="7" style="1" width="8.50510204081633"/>
    <col collapsed="false" hidden="false" max="8" min="8" style="1" width="4.99489795918367"/>
    <col collapsed="false" hidden="false" max="9" min="9" style="1" width="16.6020408163265"/>
    <col collapsed="false" hidden="false" max="10" min="10" style="1" width="4.86224489795918"/>
    <col collapsed="false" hidden="false" max="1014" min="11" style="1" width="11.0714285714286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17" hidden="false" customHeight="false" outlineLevel="0" collapsed="false">
      <c r="A5" s="3"/>
      <c r="B5" s="3"/>
      <c r="C5" s="3"/>
      <c r="D5" s="4"/>
      <c r="E5" s="4"/>
      <c r="F5" s="5"/>
      <c r="G5" s="5"/>
      <c r="H5" s="5"/>
      <c r="I5" s="5"/>
      <c r="J5" s="5"/>
    </row>
    <row r="6" customFormat="false" ht="15" hidden="false" customHeight="false" outlineLevel="0" collapsed="false">
      <c r="A6" s="6" t="s">
        <v>1</v>
      </c>
      <c r="B6" s="6"/>
      <c r="C6" s="6"/>
      <c r="D6" s="6"/>
      <c r="E6" s="7" t="s">
        <v>2</v>
      </c>
      <c r="F6" s="7"/>
      <c r="G6" s="8" t="s">
        <v>3</v>
      </c>
      <c r="H6" s="8"/>
      <c r="I6" s="9" t="s">
        <v>4</v>
      </c>
      <c r="J6" s="9"/>
    </row>
    <row r="7" customFormat="false" ht="17" hidden="false" customHeight="false" outlineLevel="0" collapsed="false">
      <c r="A7" s="10" t="s">
        <v>5</v>
      </c>
      <c r="B7" s="11" t="s">
        <v>6</v>
      </c>
      <c r="C7" s="11"/>
      <c r="D7" s="11"/>
      <c r="E7" s="11"/>
      <c r="F7" s="11"/>
      <c r="G7" s="0"/>
      <c r="H7" s="0"/>
      <c r="I7" s="12"/>
      <c r="J7" s="0"/>
    </row>
    <row r="8" customFormat="false" ht="15" hidden="false" customHeight="true" outlineLevel="0" collapsed="false">
      <c r="A8" s="13" t="s">
        <v>7</v>
      </c>
      <c r="B8" s="14" t="s">
        <v>8</v>
      </c>
      <c r="C8" s="14"/>
      <c r="D8" s="14"/>
      <c r="E8" s="14"/>
      <c r="F8" s="14"/>
      <c r="G8" s="14"/>
      <c r="H8" s="14"/>
      <c r="I8" s="14"/>
      <c r="J8" s="14"/>
    </row>
    <row r="9" customFormat="false" ht="15" hidden="false" customHeight="false" outlineLevel="0" collapsed="false">
      <c r="A9" s="13"/>
      <c r="B9" s="14"/>
      <c r="C9" s="14"/>
      <c r="D9" s="14"/>
      <c r="E9" s="14"/>
      <c r="F9" s="14"/>
      <c r="G9" s="14"/>
      <c r="H9" s="14"/>
      <c r="I9" s="14"/>
      <c r="J9" s="14"/>
    </row>
    <row r="10" customFormat="false" ht="15" hidden="false" customHeight="false" outlineLevel="0" collapsed="false">
      <c r="A10" s="13"/>
      <c r="B10" s="14"/>
      <c r="C10" s="14"/>
      <c r="D10" s="14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3"/>
      <c r="B11" s="15" t="s">
        <v>9</v>
      </c>
      <c r="C11" s="15"/>
      <c r="D11" s="15"/>
      <c r="E11" s="15"/>
      <c r="F11" s="15"/>
      <c r="G11" s="16" t="n">
        <v>28500</v>
      </c>
      <c r="H11" s="15" t="s">
        <v>10</v>
      </c>
      <c r="I11" s="17"/>
      <c r="J11" s="17"/>
    </row>
    <row r="12" customFormat="false" ht="15" hidden="false" customHeight="false" outlineLevel="0" collapsed="false">
      <c r="A12" s="13"/>
      <c r="B12" s="15" t="str">
        <f aca="false">CONCATENATE("Unskilled mandays generated @ ",G12," ",H12," per MD")</f>
        <v>Unskilled mandays generated @ 50 m2 per MD</v>
      </c>
      <c r="C12" s="15"/>
      <c r="D12" s="15"/>
      <c r="E12" s="15"/>
      <c r="F12" s="15"/>
      <c r="G12" s="18" t="n">
        <v>50</v>
      </c>
      <c r="H12" s="15" t="s">
        <v>10</v>
      </c>
      <c r="I12" s="19" t="n">
        <f aca="false">ROUND(G11/G12,2)</f>
        <v>570</v>
      </c>
      <c r="J12" s="17" t="s">
        <v>11</v>
      </c>
    </row>
    <row r="13" customFormat="false" ht="15" hidden="false" customHeight="true" outlineLevel="0" collapsed="false">
      <c r="A13" s="13" t="s">
        <v>12</v>
      </c>
      <c r="B13" s="14" t="s">
        <v>13</v>
      </c>
      <c r="C13" s="14"/>
      <c r="D13" s="14"/>
      <c r="E13" s="14"/>
      <c r="F13" s="14"/>
      <c r="G13" s="14"/>
      <c r="H13" s="14"/>
      <c r="I13" s="14"/>
      <c r="J13" s="14"/>
    </row>
    <row r="14" customFormat="false" ht="15" hidden="false" customHeight="false" outlineLevel="0" collapsed="false">
      <c r="A14" s="13"/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false" outlineLevel="0" collapsed="false">
      <c r="A15" s="13"/>
      <c r="B15" s="15" t="s">
        <v>9</v>
      </c>
      <c r="C15" s="15"/>
      <c r="D15" s="15"/>
      <c r="E15" s="15"/>
      <c r="F15" s="15"/>
      <c r="G15" s="20" t="n">
        <f aca="false">ROUND(G11/4.5,0)</f>
        <v>6333</v>
      </c>
      <c r="H15" s="15" t="s">
        <v>10</v>
      </c>
      <c r="I15" s="17"/>
      <c r="J15" s="17"/>
    </row>
    <row r="16" customFormat="false" ht="15" hidden="false" customHeight="false" outlineLevel="0" collapsed="false">
      <c r="A16" s="13"/>
      <c r="B16" s="15" t="s">
        <v>14</v>
      </c>
      <c r="C16" s="15"/>
      <c r="D16" s="15"/>
      <c r="E16" s="15"/>
      <c r="F16" s="15"/>
      <c r="G16" s="21" t="s">
        <v>15</v>
      </c>
      <c r="H16" s="15"/>
      <c r="I16" s="19" t="n">
        <f aca="false">ROUND(G15/G12,2)</f>
        <v>126.66</v>
      </c>
      <c r="J16" s="17" t="s">
        <v>11</v>
      </c>
    </row>
    <row r="17" customFormat="false" ht="15" hidden="false" customHeight="true" outlineLevel="0" collapsed="false">
      <c r="A17" s="13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</row>
    <row r="18" customFormat="false" ht="15" hidden="false" customHeight="false" outlineLevel="0" collapsed="false">
      <c r="A18" s="13"/>
      <c r="B18" s="14"/>
      <c r="C18" s="14"/>
      <c r="D18" s="14"/>
      <c r="E18" s="14"/>
      <c r="F18" s="14"/>
      <c r="G18" s="14"/>
      <c r="H18" s="14"/>
      <c r="I18" s="14"/>
      <c r="J18" s="14"/>
    </row>
    <row r="19" customFormat="false" ht="15" hidden="false" customHeight="false" outlineLevel="0" collapsed="false">
      <c r="A19" s="13"/>
      <c r="B19" s="15" t="s">
        <v>9</v>
      </c>
      <c r="C19" s="15"/>
      <c r="D19" s="15"/>
      <c r="E19" s="15"/>
      <c r="F19" s="15"/>
      <c r="G19" s="20" t="n">
        <f aca="false">ROUND(G15/3.5,0)</f>
        <v>1809</v>
      </c>
      <c r="H19" s="15" t="s">
        <v>10</v>
      </c>
      <c r="I19" s="17"/>
      <c r="J19" s="17"/>
    </row>
    <row r="20" customFormat="false" ht="15" hidden="false" customHeight="false" outlineLevel="0" collapsed="false">
      <c r="A20" s="13"/>
      <c r="B20" s="15" t="s">
        <v>14</v>
      </c>
      <c r="C20" s="15"/>
      <c r="D20" s="15"/>
      <c r="E20" s="15"/>
      <c r="F20" s="15"/>
      <c r="G20" s="21" t="s">
        <v>15</v>
      </c>
      <c r="H20" s="15"/>
      <c r="I20" s="19" t="n">
        <f aca="false">ROUND(G19/G12,2)</f>
        <v>36.18</v>
      </c>
      <c r="J20" s="17" t="s">
        <v>11</v>
      </c>
    </row>
    <row r="21" customFormat="false" ht="15" hidden="false" customHeight="false" outlineLevel="0" collapsed="false">
      <c r="A21" s="13"/>
      <c r="B21" s="15" t="s">
        <v>18</v>
      </c>
      <c r="C21" s="15"/>
      <c r="D21" s="15"/>
      <c r="E21" s="15"/>
      <c r="F21" s="15"/>
      <c r="G21" s="17"/>
      <c r="H21" s="17"/>
      <c r="I21" s="22" t="n">
        <f aca="false">ROUND(I12+I16+I20,2)</f>
        <v>732.84</v>
      </c>
      <c r="J21" s="17" t="s">
        <v>11</v>
      </c>
    </row>
    <row r="22" customFormat="false" ht="17" hidden="false" customHeight="false" outlineLevel="0" collapsed="false">
      <c r="A22" s="23" t="s">
        <v>19</v>
      </c>
      <c r="B22" s="24" t="s">
        <v>20</v>
      </c>
      <c r="C22" s="24"/>
      <c r="D22" s="24"/>
      <c r="E22" s="24"/>
      <c r="F22" s="24"/>
      <c r="G22" s="24"/>
      <c r="H22" s="17"/>
      <c r="I22" s="19" t="n">
        <f aca="false">ROUND(I23/2,0)</f>
        <v>8</v>
      </c>
      <c r="J22" s="17" t="s">
        <v>11</v>
      </c>
    </row>
    <row r="23" customFormat="false" ht="17" hidden="false" customHeight="false" outlineLevel="0" collapsed="false">
      <c r="A23" s="23" t="s">
        <v>21</v>
      </c>
      <c r="B23" s="24" t="s">
        <v>22</v>
      </c>
      <c r="C23" s="24"/>
      <c r="D23" s="24"/>
      <c r="E23" s="24"/>
      <c r="F23" s="24"/>
      <c r="G23" s="24"/>
      <c r="H23" s="17"/>
      <c r="I23" s="19" t="n">
        <f aca="false">ROUND(I21/50,0)</f>
        <v>15</v>
      </c>
      <c r="J23" s="17" t="s">
        <v>11</v>
      </c>
    </row>
    <row r="24" customFormat="false" ht="15.7" hidden="false" customHeight="false" outlineLevel="0" collapsed="false">
      <c r="A24" s="10"/>
      <c r="B24" s="24" t="s">
        <v>23</v>
      </c>
      <c r="C24" s="24"/>
      <c r="D24" s="24"/>
      <c r="E24" s="24"/>
      <c r="F24" s="24"/>
      <c r="G24" s="24"/>
      <c r="H24" s="17"/>
      <c r="I24" s="19" t="n">
        <f aca="false">I21+I22+I23</f>
        <v>755.84</v>
      </c>
      <c r="J24" s="17" t="s">
        <v>11</v>
      </c>
    </row>
    <row r="25" customFormat="false" ht="17" hidden="false" customHeight="true" outlineLevel="0" collapsed="false">
      <c r="A25" s="10"/>
      <c r="B25" s="25" t="s">
        <v>24</v>
      </c>
      <c r="C25" s="25"/>
      <c r="D25" s="25"/>
      <c r="E25" s="25"/>
      <c r="F25" s="25"/>
      <c r="G25" s="25"/>
      <c r="H25" s="17"/>
      <c r="I25" s="26" t="n">
        <f aca="false">ROUND(I24,0)</f>
        <v>756</v>
      </c>
      <c r="J25" s="17" t="s">
        <v>11</v>
      </c>
    </row>
    <row r="26" customFormat="false" ht="17" hidden="false" customHeight="false" outlineLevel="0" collapsed="false">
      <c r="A26" s="10"/>
      <c r="B26" s="27" t="str">
        <f aca="false">CONCATENATE("Total Wage cost @ ", H26 ," per MD")</f>
        <v>Total Wage cost @ 180 per MD</v>
      </c>
      <c r="C26" s="27"/>
      <c r="D26" s="27"/>
      <c r="E26" s="27"/>
      <c r="F26" s="27"/>
      <c r="G26" s="27"/>
      <c r="H26" s="17" t="n">
        <v>180</v>
      </c>
      <c r="I26" s="28" t="n">
        <f aca="false">H26*I25</f>
        <v>136080</v>
      </c>
      <c r="J26" s="17"/>
    </row>
    <row r="27" customFormat="false" ht="17" hidden="false" customHeight="false" outlineLevel="0" collapsed="false">
      <c r="A27" s="10"/>
      <c r="B27" s="29"/>
      <c r="C27" s="0"/>
      <c r="D27" s="0"/>
      <c r="E27" s="0"/>
      <c r="F27" s="0"/>
      <c r="G27" s="0"/>
      <c r="H27" s="0"/>
      <c r="I27" s="30"/>
    </row>
    <row r="28" customFormat="false" ht="15" hidden="false" customHeight="false" outlineLevel="0" collapsed="false">
      <c r="A28" s="10" t="s">
        <v>25</v>
      </c>
      <c r="B28" s="31" t="s">
        <v>26</v>
      </c>
      <c r="C28" s="0"/>
      <c r="D28" s="0"/>
      <c r="E28" s="0"/>
      <c r="F28" s="0"/>
      <c r="G28" s="0"/>
      <c r="H28" s="0"/>
      <c r="I28" s="0"/>
    </row>
    <row r="29" customFormat="false" ht="17" hidden="false" customHeight="false" outlineLevel="0" collapsed="false">
      <c r="A29" s="23" t="s">
        <v>7</v>
      </c>
      <c r="B29" s="32" t="s">
        <v>27</v>
      </c>
      <c r="C29" s="32"/>
      <c r="D29" s="32"/>
      <c r="E29" s="32"/>
      <c r="F29" s="32"/>
      <c r="G29" s="32"/>
      <c r="H29" s="33" t="n">
        <f aca="false">ROUND(I25/50,0)</f>
        <v>15</v>
      </c>
      <c r="I29" s="34" t="n">
        <f aca="false">H29*H26*1.5</f>
        <v>4050</v>
      </c>
    </row>
    <row r="30" customFormat="false" ht="15" hidden="false" customHeight="true" outlineLevel="0" collapsed="false">
      <c r="A30" s="23" t="s">
        <v>12</v>
      </c>
      <c r="B30" s="14" t="s">
        <v>28</v>
      </c>
      <c r="C30" s="14"/>
      <c r="D30" s="14"/>
      <c r="E30" s="14"/>
      <c r="F30" s="14"/>
      <c r="G30" s="14"/>
      <c r="H30" s="23" t="s">
        <v>15</v>
      </c>
      <c r="I30" s="35" t="n">
        <v>500</v>
      </c>
    </row>
    <row r="31" customFormat="false" ht="15" hidden="false" customHeight="false" outlineLevel="0" collapsed="false">
      <c r="A31" s="23" t="s">
        <v>16</v>
      </c>
      <c r="B31" s="14"/>
      <c r="C31" s="14"/>
      <c r="D31" s="14"/>
      <c r="E31" s="14"/>
      <c r="F31" s="14"/>
      <c r="G31" s="14"/>
      <c r="H31" s="23" t="s">
        <v>15</v>
      </c>
      <c r="I31" s="35"/>
    </row>
    <row r="32" customFormat="false" ht="15" hidden="false" customHeight="false" outlineLevel="0" collapsed="false">
      <c r="A32" s="23" t="s">
        <v>19</v>
      </c>
      <c r="B32" s="15" t="s">
        <v>29</v>
      </c>
      <c r="C32" s="15"/>
      <c r="D32" s="15"/>
      <c r="E32" s="15"/>
      <c r="F32" s="15"/>
      <c r="G32" s="15"/>
      <c r="H32" s="23" t="s">
        <v>15</v>
      </c>
      <c r="I32" s="36" t="n">
        <v>12500</v>
      </c>
    </row>
    <row r="33" customFormat="false" ht="15" hidden="false" customHeight="false" outlineLevel="0" collapsed="false">
      <c r="A33" s="23" t="s">
        <v>21</v>
      </c>
      <c r="B33" s="15" t="s">
        <v>30</v>
      </c>
      <c r="C33" s="15"/>
      <c r="D33" s="15"/>
      <c r="E33" s="15"/>
      <c r="F33" s="15"/>
      <c r="G33" s="15"/>
      <c r="H33" s="23" t="s">
        <v>15</v>
      </c>
      <c r="I33" s="36" t="n">
        <v>750</v>
      </c>
    </row>
    <row r="34" customFormat="false" ht="17" hidden="false" customHeight="false" outlineLevel="0" collapsed="false">
      <c r="A34" s="23" t="s">
        <v>31</v>
      </c>
      <c r="B34" s="15" t="s">
        <v>32</v>
      </c>
      <c r="C34" s="15"/>
      <c r="D34" s="15"/>
      <c r="E34" s="15"/>
      <c r="F34" s="15"/>
      <c r="G34" s="15"/>
      <c r="H34" s="23" t="s">
        <v>15</v>
      </c>
      <c r="I34" s="36" t="n">
        <v>2100</v>
      </c>
    </row>
    <row r="35" customFormat="false" ht="17" hidden="false" customHeight="false" outlineLevel="0" collapsed="false">
      <c r="A35" s="23" t="s">
        <v>33</v>
      </c>
      <c r="B35" s="15" t="s">
        <v>34</v>
      </c>
      <c r="C35" s="15"/>
      <c r="D35" s="15"/>
      <c r="E35" s="15"/>
      <c r="F35" s="15"/>
      <c r="G35" s="15"/>
      <c r="H35" s="23" t="s">
        <v>15</v>
      </c>
      <c r="I35" s="36" t="n">
        <v>1300</v>
      </c>
    </row>
    <row r="36" customFormat="false" ht="17" hidden="false" customHeight="true" outlineLevel="0" collapsed="false">
      <c r="A36" s="23" t="s">
        <v>35</v>
      </c>
      <c r="B36" s="37" t="s">
        <v>36</v>
      </c>
      <c r="C36" s="37"/>
      <c r="D36" s="37"/>
      <c r="E36" s="37"/>
      <c r="F36" s="37"/>
      <c r="G36" s="37"/>
      <c r="H36" s="23" t="s">
        <v>15</v>
      </c>
      <c r="I36" s="36" t="n">
        <v>3600</v>
      </c>
    </row>
    <row r="37" customFormat="false" ht="17" hidden="false" customHeight="false" outlineLevel="0" collapsed="false">
      <c r="A37" s="10"/>
      <c r="B37" s="38" t="s">
        <v>37</v>
      </c>
      <c r="C37" s="38"/>
      <c r="D37" s="38"/>
      <c r="E37" s="38"/>
      <c r="F37" s="38"/>
      <c r="G37" s="38"/>
      <c r="H37" s="17"/>
      <c r="I37" s="39" t="n">
        <f aca="false">SUM(I29:I36)</f>
        <v>24800</v>
      </c>
    </row>
    <row r="38" customFormat="false" ht="15" hidden="false" customHeight="false" outlineLevel="0" collapsed="false">
      <c r="A38" s="10"/>
      <c r="B38" s="0"/>
      <c r="C38" s="0"/>
      <c r="D38" s="0"/>
      <c r="E38" s="0"/>
      <c r="F38" s="0"/>
      <c r="G38" s="0"/>
      <c r="H38" s="0"/>
      <c r="I38" s="0"/>
    </row>
    <row r="39" customFormat="false" ht="17" hidden="false" customHeight="false" outlineLevel="0" collapsed="false">
      <c r="A39" s="10"/>
      <c r="B39" s="40" t="s">
        <v>38</v>
      </c>
      <c r="C39" s="40"/>
      <c r="D39" s="40"/>
      <c r="E39" s="40"/>
      <c r="F39" s="40"/>
      <c r="G39" s="40"/>
      <c r="H39" s="0"/>
      <c r="I39" s="39" t="n">
        <f aca="false">ROUND(I26+I37,2)</f>
        <v>160880</v>
      </c>
    </row>
    <row r="40" customFormat="false" ht="15" hidden="false" customHeight="false" outlineLevel="0" collapsed="false">
      <c r="A40" s="10"/>
      <c r="B40" s="0"/>
      <c r="C40" s="0"/>
      <c r="D40" s="0"/>
      <c r="E40" s="0"/>
      <c r="F40" s="0"/>
      <c r="G40" s="0"/>
      <c r="H40" s="0"/>
      <c r="I40" s="0"/>
    </row>
    <row r="41" customFormat="false" ht="15" hidden="false" customHeight="false" outlineLevel="0" collapsed="false">
      <c r="A41" s="10"/>
      <c r="B41" s="0"/>
      <c r="C41" s="0"/>
      <c r="D41" s="0"/>
      <c r="E41" s="0"/>
      <c r="F41" s="0"/>
      <c r="G41" s="0"/>
      <c r="H41" s="0"/>
      <c r="I41" s="0"/>
    </row>
    <row r="42" customFormat="false" ht="15" hidden="false" customHeight="false" outlineLevel="0" collapsed="false">
      <c r="A42" s="0"/>
      <c r="B42" s="0"/>
      <c r="C42" s="0"/>
      <c r="D42" s="0"/>
      <c r="E42" s="0"/>
      <c r="F42" s="0"/>
      <c r="G42" s="0"/>
      <c r="H42" s="0"/>
      <c r="I42" s="0"/>
    </row>
    <row r="43" customFormat="false" ht="15" hidden="false" customHeight="false" outlineLevel="0" collapsed="false">
      <c r="A43" s="0"/>
      <c r="B43" s="41" t="s">
        <v>39</v>
      </c>
      <c r="C43" s="41"/>
      <c r="D43" s="41"/>
      <c r="E43" s="41"/>
      <c r="F43" s="0"/>
      <c r="G43" s="42"/>
      <c r="H43" s="41" t="s">
        <v>40</v>
      </c>
      <c r="I43" s="41"/>
    </row>
    <row r="44" customFormat="false" ht="15" hidden="false" customHeight="false" outlineLevel="0" collapsed="false">
      <c r="A44" s="0"/>
      <c r="B44" s="41"/>
      <c r="C44" s="41"/>
      <c r="D44" s="43"/>
      <c r="E44" s="41"/>
      <c r="F44" s="41"/>
      <c r="G44" s="44"/>
      <c r="H44" s="45" t="s">
        <v>41</v>
      </c>
      <c r="I44" s="45"/>
    </row>
    <row r="45" customFormat="false" ht="23.95" hidden="false" customHeight="true" outlineLevel="0" collapsed="false">
      <c r="A45" s="16" t="s">
        <v>42</v>
      </c>
      <c r="B45" s="16"/>
      <c r="C45" s="23"/>
      <c r="D45" s="23"/>
      <c r="E45" s="23"/>
      <c r="F45" s="0"/>
      <c r="G45" s="0"/>
    </row>
    <row r="46" customFormat="false" ht="15" hidden="false" customHeight="false" outlineLevel="0" collapsed="false">
      <c r="F46" s="0"/>
      <c r="G46" s="0"/>
    </row>
    <row r="47" customFormat="false" ht="15" hidden="false" customHeight="false" outlineLevel="0" collapsed="false">
      <c r="C47" s="0"/>
      <c r="F47" s="0"/>
      <c r="G47" s="46"/>
    </row>
    <row r="48" customFormat="false" ht="15" hidden="false" customHeight="false" outlineLevel="0" collapsed="false">
      <c r="C48" s="46" t="s">
        <v>43</v>
      </c>
      <c r="D48" s="46"/>
    </row>
  </sheetData>
  <mergeCells count="45">
    <mergeCell ref="A1:J4"/>
    <mergeCell ref="A5:C5"/>
    <mergeCell ref="F5:J5"/>
    <mergeCell ref="A6:D6"/>
    <mergeCell ref="E6:F6"/>
    <mergeCell ref="G6:H6"/>
    <mergeCell ref="I6:J6"/>
    <mergeCell ref="A8:A12"/>
    <mergeCell ref="B8:J10"/>
    <mergeCell ref="B11:F11"/>
    <mergeCell ref="B12:F12"/>
    <mergeCell ref="A13:A16"/>
    <mergeCell ref="B13:J14"/>
    <mergeCell ref="B15:F15"/>
    <mergeCell ref="B16:F16"/>
    <mergeCell ref="A17:A21"/>
    <mergeCell ref="B17:J18"/>
    <mergeCell ref="B19:F19"/>
    <mergeCell ref="B20:F20"/>
    <mergeCell ref="B21:F21"/>
    <mergeCell ref="B22:G22"/>
    <mergeCell ref="B23:G23"/>
    <mergeCell ref="B24:G24"/>
    <mergeCell ref="B25:G25"/>
    <mergeCell ref="B26:G26"/>
    <mergeCell ref="B29:G29"/>
    <mergeCell ref="B30:G31"/>
    <mergeCell ref="H30:H31"/>
    <mergeCell ref="I30:I31"/>
    <mergeCell ref="B32:G32"/>
    <mergeCell ref="B33:G33"/>
    <mergeCell ref="B34:G34"/>
    <mergeCell ref="B35:G35"/>
    <mergeCell ref="B36:G36"/>
    <mergeCell ref="B37:G37"/>
    <mergeCell ref="B39:G39"/>
    <mergeCell ref="B43:C43"/>
    <mergeCell ref="D43:E43"/>
    <mergeCell ref="H43:I43"/>
    <mergeCell ref="B44:C44"/>
    <mergeCell ref="E44:F44"/>
    <mergeCell ref="H44:I44"/>
    <mergeCell ref="A45:B45"/>
    <mergeCell ref="C45:E45"/>
    <mergeCell ref="C48:D48"/>
  </mergeCells>
  <printOptions headings="false" gridLines="false" gridLinesSet="true" horizontalCentered="false" verticalCentered="false"/>
  <pageMargins left="0.196527777777778" right="0.196527777777778" top="0.196527777777778" bottom="0.434027777777778" header="0.511805555555555" footer="0.196527777777778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/>
    <oddFooter>&amp;Lmintos/media/ocean/2018/workbooks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2018-02-02T12:35:20Z</dcterms:created>
  <dc:creator/>
  <dc:description/>
  <dc:language>en-IN</dc:language>
  <cp:lastModifiedBy/>
  <cp:lastPrinted>2018-02-20T11:42:38Z</cp:lastPrinted>
  <dcterms:modified xsi:type="dcterms:W3CDTF">2018-07-23T14:13:41Z</dcterms:modified>
  <cp:revision>33</cp:revision>
  <dc:subject/>
  <dc:title/>
</cp:coreProperties>
</file>